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1.2" sheetId="1" r:id="rId4"/>
  </sheets>
  <externalReferences>
    <externalReference r:id="rId5"/>
  </externalReferences>
  <definedNames>
    <definedName name="_xlfn._FV">#NAME?</definedName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4PmcaF1KmkX1LzlmSLV/+l9/p+IhyVZBavtinmvCdOY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ID#AAABesSpWSQ
Workbooks    (2025-02-25 06:48:38)
Section 1 Population.xls
Worksheets:
Section 1.2</t>
      </text>
    </comment>
  </commentList>
  <extLst>
    <ext uri="GoogleSheetsCustomDataVersion2">
      <go:sheetsCustomData xmlns:go="http://customooxmlschemas.google.com/" r:id="rId1" roundtripDataSignature="AMtx7mjNivAaX86jkzSZWouSt0HUcezC4Q=="/>
    </ext>
  </extLst>
</comments>
</file>

<file path=xl/sharedStrings.xml><?xml version="1.0" encoding="utf-8"?>
<sst xmlns="http://schemas.openxmlformats.org/spreadsheetml/2006/main" count="42" uniqueCount="21">
  <si>
    <r>
      <rPr>
        <rFont val="Calibri"/>
        <b/>
        <color theme="1"/>
        <sz val="12.0"/>
      </rPr>
      <t>Table 1.3: Demographic Indicators,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(2020-2024)</t>
    </r>
  </si>
  <si>
    <t>Details</t>
  </si>
  <si>
    <t>Population density (Persons per Sq.km)</t>
  </si>
  <si>
    <t>Sex ratio (Male per 100 female)</t>
  </si>
  <si>
    <t>Median age</t>
  </si>
  <si>
    <t>Crude Birth Rate ( per 1000 population)</t>
  </si>
  <si>
    <t>NA</t>
  </si>
  <si>
    <t>1,11</t>
  </si>
  <si>
    <t>Crude Death Rate ( per 1000 population)</t>
  </si>
  <si>
    <t>General Fertility Rate (per 1000 women)</t>
  </si>
  <si>
    <t>Total Fertility Rate (per women)</t>
  </si>
  <si>
    <t>Total Dependency ratio</t>
  </si>
  <si>
    <t>Child dependency ratio</t>
  </si>
  <si>
    <t>Old-age dependency ratio</t>
  </si>
  <si>
    <t>Total household size (Numbers)</t>
  </si>
  <si>
    <t>Rural households</t>
  </si>
  <si>
    <t>Urban households</t>
  </si>
  <si>
    <t>Total population (Numbers)</t>
  </si>
  <si>
    <t>Urban Population</t>
  </si>
  <si>
    <t>Rural population</t>
  </si>
  <si>
    <t>Source: Dzongkhag Population Projection 2006-2015 and PHCB-2016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</si>
</sst>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_);_(* \(#,##0.0\);_(* &quot;-&quot;??_);_(@_)"/>
    <numFmt numFmtId="166" formatCode="_(* #,##0.0_);_(* \(#,##0.0\);_(* &quot;-&quot;??.0_);_(@_)"/>
    <numFmt numFmtId="167" formatCode="0.0"/>
  </numFmts>
  <fonts count="5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theme="1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4" fillId="0" fontId="2" numFmtId="164" xfId="0" applyAlignment="1" applyBorder="1" applyFont="1" applyNumberFormat="1">
      <alignment horizontal="center" shrinkToFit="0" vertical="center" wrapText="0"/>
    </xf>
    <xf borderId="4" fillId="0" fontId="2" numFmtId="165" xfId="0" applyAlignment="1" applyBorder="1" applyFont="1" applyNumberFormat="1">
      <alignment horizontal="center" shrinkToFit="0" vertical="center" wrapText="0"/>
    </xf>
    <xf borderId="5" fillId="0" fontId="2" numFmtId="165" xfId="0" applyAlignment="1" applyBorder="1" applyFont="1" applyNumberFormat="1">
      <alignment horizontal="center" shrinkToFit="0" vertical="center" wrapText="0"/>
    </xf>
    <xf borderId="6" fillId="0" fontId="2" numFmtId="164" xfId="0" applyAlignment="1" applyBorder="1" applyFont="1" applyNumberFormat="1">
      <alignment horizontal="center" shrinkToFit="0" vertical="center" wrapText="0"/>
    </xf>
    <xf borderId="6" fillId="0" fontId="2" numFmtId="1" xfId="0" applyAlignment="1" applyBorder="1" applyFont="1" applyNumberFormat="1">
      <alignment horizontal="center" shrinkToFit="0" vertical="center" wrapText="0"/>
    </xf>
    <xf borderId="0" fillId="0" fontId="2" numFmtId="1" xfId="0" applyAlignment="1" applyFont="1" applyNumberFormat="1">
      <alignment horizontal="center" shrinkToFit="0" vertical="center" wrapText="0"/>
    </xf>
    <xf borderId="6" fillId="0" fontId="2" numFmtId="165" xfId="0" applyAlignment="1" applyBorder="1" applyFont="1" applyNumberFormat="1">
      <alignment horizontal="center" shrinkToFit="0" vertical="center" wrapText="0"/>
    </xf>
    <xf borderId="0" fillId="0" fontId="2" numFmtId="165" xfId="0" applyAlignment="1" applyFont="1" applyNumberFormat="1">
      <alignment horizontal="center" shrinkToFit="0" vertical="center" wrapText="0"/>
    </xf>
    <xf borderId="6" fillId="0" fontId="2" numFmtId="164" xfId="0" applyAlignment="1" applyBorder="1" applyFont="1" applyNumberFormat="1">
      <alignment horizontal="center" readingOrder="0" shrinkToFit="0" vertical="center" wrapText="0"/>
    </xf>
    <xf borderId="0" fillId="0" fontId="2" numFmtId="0" xfId="0" applyAlignment="1" applyFont="1">
      <alignment horizontal="center" readingOrder="0" shrinkToFit="0" vertical="center" wrapText="0"/>
    </xf>
    <xf borderId="6" fillId="0" fontId="2" numFmtId="0" xfId="0" applyAlignment="1" applyBorder="1" applyFont="1">
      <alignment horizontal="center" readingOrder="0" shrinkToFit="0" vertical="center" wrapText="0"/>
    </xf>
    <xf borderId="6" fillId="0" fontId="2" numFmtId="166" xfId="0" applyAlignment="1" applyBorder="1" applyFont="1" applyNumberFormat="1">
      <alignment horizontal="center" readingOrder="0" shrinkToFit="0" vertical="center" wrapText="0"/>
    </xf>
    <xf borderId="0" fillId="0" fontId="2" numFmtId="167" xfId="0" applyAlignment="1" applyFont="1" applyNumberFormat="1">
      <alignment horizontal="center" readingOrder="0" shrinkToFit="0" vertical="center" wrapText="0"/>
    </xf>
    <xf borderId="6" fillId="0" fontId="2" numFmtId="167" xfId="0" applyAlignment="1" applyBorder="1" applyFont="1" applyNumberFormat="1">
      <alignment horizontal="center" readingOrder="0" shrinkToFit="0" vertical="center" wrapText="0"/>
    </xf>
    <xf borderId="6" fillId="0" fontId="2" numFmtId="2" xfId="0" applyAlignment="1" applyBorder="1" applyFont="1" applyNumberFormat="1">
      <alignment horizontal="center" readingOrder="0" shrinkToFit="0" vertical="center" wrapText="0"/>
    </xf>
    <xf borderId="0" fillId="0" fontId="2" numFmtId="167" xfId="0" applyAlignment="1" applyFont="1" applyNumberFormat="1">
      <alignment shrinkToFit="0" vertical="center" wrapText="0"/>
    </xf>
    <xf borderId="6" fillId="0" fontId="1" numFmtId="165" xfId="0" applyAlignment="1" applyBorder="1" applyFont="1" applyNumberFormat="1">
      <alignment horizontal="center" shrinkToFit="0" vertical="center" wrapText="0"/>
    </xf>
    <xf borderId="0" fillId="0" fontId="2" numFmtId="0" xfId="0" applyAlignment="1" applyFont="1">
      <alignment horizontal="left" shrinkToFit="0" vertical="center" wrapText="0"/>
    </xf>
    <xf borderId="6" fillId="0" fontId="2" numFmtId="165" xfId="0" applyAlignment="1" applyBorder="1" applyFont="1" applyNumberFormat="1">
      <alignment horizontal="center" readingOrder="0" shrinkToFit="0" vertical="center" wrapText="0"/>
    </xf>
    <xf borderId="6" fillId="0" fontId="1" numFmtId="164" xfId="0" applyAlignment="1" applyBorder="1" applyFont="1" applyNumberFormat="1">
      <alignment horizontal="center" readingOrder="0" shrinkToFit="0" vertical="center" wrapText="0"/>
    </xf>
    <xf borderId="0" fillId="0" fontId="1" numFmtId="164" xfId="0" applyAlignment="1" applyFont="1" applyNumberFormat="1">
      <alignment horizontal="center" readingOrder="0" shrinkToFit="0" vertical="center" wrapText="0"/>
    </xf>
    <xf borderId="7" fillId="0" fontId="1" numFmtId="164" xfId="0" applyAlignment="1" applyBorder="1" applyFont="1" applyNumberFormat="1">
      <alignment horizontal="center" readingOrder="0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8" fillId="0" fontId="2" numFmtId="164" xfId="0" applyAlignment="1" applyBorder="1" applyFont="1" applyNumberFormat="1">
      <alignment horizontal="center" readingOrder="0" shrinkToFit="0" vertical="center" wrapText="0"/>
    </xf>
    <xf borderId="1" fillId="0" fontId="2" numFmtId="0" xfId="0" applyAlignment="1" applyBorder="1" applyFont="1">
      <alignment horizontal="center" readingOrder="0" shrinkToFit="0" vertical="center" wrapText="0"/>
    </xf>
    <xf borderId="8" fillId="0" fontId="2" numFmtId="0" xfId="0" applyAlignment="1" applyBorder="1" applyFont="1">
      <alignment horizontal="center" readingOrder="0"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vertical="bottom"/>
    </xf>
    <xf borderId="0" fillId="0" fontId="2" numFmtId="0" xfId="0" applyAlignment="1" applyFont="1">
      <alignment horizontal="right"/>
    </xf>
    <xf borderId="0" fillId="0" fontId="3" numFmtId="0" xfId="0" applyFont="1"/>
    <xf borderId="0" fillId="0" fontId="4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5.14"/>
    <col customWidth="1" min="2" max="6" width="10.29"/>
    <col customWidth="1" min="7" max="7" width="9.0"/>
    <col customWidth="1" min="8" max="26" width="10.0"/>
  </cols>
  <sheetData>
    <row r="1" ht="27.0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6.25" customHeight="1">
      <c r="A2" s="4" t="s">
        <v>1</v>
      </c>
      <c r="B2" s="5">
        <v>2017.0</v>
      </c>
      <c r="C2" s="5">
        <v>2020.0</v>
      </c>
      <c r="D2" s="6">
        <v>2021.0</v>
      </c>
      <c r="E2" s="5">
        <v>2022.0</v>
      </c>
      <c r="F2" s="7">
        <v>2023.0</v>
      </c>
      <c r="G2" s="8">
        <v>2024.0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0.25" customHeight="1">
      <c r="A3" s="3" t="s">
        <v>2</v>
      </c>
      <c r="B3" s="9">
        <v>37.0</v>
      </c>
      <c r="C3" s="10">
        <f>21688/1822.13</f>
        <v>11.9025536</v>
      </c>
      <c r="D3" s="11">
        <f>22276/1822.13</f>
        <v>12.22525286</v>
      </c>
      <c r="E3" s="10">
        <f>22868/1822.13</f>
        <v>12.55014736</v>
      </c>
      <c r="F3" s="10">
        <f>23150/1822.13</f>
        <v>12.70491129</v>
      </c>
      <c r="G3" s="11">
        <f>23430/1822.13</f>
        <v>12.8585776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0.25" customHeight="1">
      <c r="A4" s="3" t="s">
        <v>3</v>
      </c>
      <c r="B4" s="12">
        <f>31844/31082*100</f>
        <v>102.4515797</v>
      </c>
      <c r="C4" s="13">
        <f> 13200/8488*100</f>
        <v>155.5136664</v>
      </c>
      <c r="D4" s="14">
        <f>13652/8624*100</f>
        <v>158.3024119</v>
      </c>
      <c r="E4" s="13">
        <f>14108/8761*100</f>
        <v>161.0318457</v>
      </c>
      <c r="F4" s="15">
        <f>(14253/8897)*100</f>
        <v>160.2000674</v>
      </c>
      <c r="G4" s="16">
        <f>(14397/9033)*100</f>
        <v>159.382265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0.25" customHeight="1">
      <c r="A5" s="3" t="s">
        <v>4</v>
      </c>
      <c r="B5" s="12">
        <v>25.0</v>
      </c>
      <c r="C5" s="17">
        <v>25.0</v>
      </c>
      <c r="D5" s="18">
        <v>25.0</v>
      </c>
      <c r="E5" s="19">
        <v>25.0</v>
      </c>
      <c r="F5" s="19">
        <v>26.0</v>
      </c>
      <c r="G5" s="18">
        <v>30.0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0.25" customHeight="1">
      <c r="A6" s="3" t="s">
        <v>5</v>
      </c>
      <c r="B6" s="15">
        <v>16.1</v>
      </c>
      <c r="C6" s="20">
        <v>6.3</v>
      </c>
      <c r="D6" s="21" t="s">
        <v>6</v>
      </c>
      <c r="E6" s="22">
        <v>5.6</v>
      </c>
      <c r="F6" s="23">
        <v>0.86</v>
      </c>
      <c r="G6" s="18" t="s">
        <v>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0.25" customHeight="1">
      <c r="A7" s="3" t="s">
        <v>8</v>
      </c>
      <c r="B7" s="15">
        <v>6.1</v>
      </c>
      <c r="C7" s="17" t="s">
        <v>6</v>
      </c>
      <c r="D7" s="21" t="s">
        <v>6</v>
      </c>
      <c r="E7" s="22">
        <v>2.4</v>
      </c>
      <c r="F7" s="22">
        <v>2.3</v>
      </c>
      <c r="G7" s="18">
        <v>0.43</v>
      </c>
      <c r="H7" s="3"/>
      <c r="I7" s="3"/>
      <c r="J7" s="24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0.25" customHeight="1">
      <c r="A8" s="3" t="s">
        <v>9</v>
      </c>
      <c r="B8" s="15">
        <v>55.4</v>
      </c>
      <c r="C8" s="20">
        <v>29.4</v>
      </c>
      <c r="D8" s="21" t="s">
        <v>6</v>
      </c>
      <c r="E8" s="22">
        <v>27.1</v>
      </c>
      <c r="F8" s="22">
        <v>3.81</v>
      </c>
      <c r="G8" s="18">
        <v>4.89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3" t="s">
        <v>10</v>
      </c>
      <c r="B9" s="15">
        <v>1.6</v>
      </c>
      <c r="C9" s="17" t="s">
        <v>6</v>
      </c>
      <c r="D9" s="18" t="s">
        <v>6</v>
      </c>
      <c r="E9" s="19" t="s">
        <v>6</v>
      </c>
      <c r="F9" s="19">
        <v>0.02</v>
      </c>
      <c r="G9" s="18">
        <v>0.02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0.25" customHeight="1">
      <c r="A10" s="2" t="s">
        <v>11</v>
      </c>
      <c r="B10" s="25">
        <v>40.9</v>
      </c>
      <c r="C10" s="17">
        <v>43.0</v>
      </c>
      <c r="D10" s="21">
        <v>34.0</v>
      </c>
      <c r="E10" s="22">
        <v>33.0</v>
      </c>
      <c r="F10" s="22">
        <v>33.0</v>
      </c>
      <c r="G10" s="21">
        <v>33.0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0.25" customHeight="1">
      <c r="A11" s="26" t="s">
        <v>12</v>
      </c>
      <c r="B11" s="15">
        <v>34.9</v>
      </c>
      <c r="C11" s="17">
        <v>26.0</v>
      </c>
      <c r="D11" s="21">
        <v>36.0</v>
      </c>
      <c r="E11" s="22">
        <v>25.0</v>
      </c>
      <c r="F11" s="22">
        <v>25.0</v>
      </c>
      <c r="G11" s="21">
        <v>24.0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0.25" customHeight="1">
      <c r="A12" s="26" t="s">
        <v>13</v>
      </c>
      <c r="B12" s="15">
        <v>6.0</v>
      </c>
      <c r="C12" s="17">
        <v>8.0</v>
      </c>
      <c r="D12" s="21">
        <v>8.0</v>
      </c>
      <c r="E12" s="22">
        <v>8.0</v>
      </c>
      <c r="F12" s="22">
        <v>8.0</v>
      </c>
      <c r="G12" s="21">
        <v>9.0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0.25" customHeight="1">
      <c r="A13" s="2" t="s">
        <v>14</v>
      </c>
      <c r="B13" s="12">
        <f>B15+B14</f>
        <v>3690</v>
      </c>
      <c r="C13" s="27" t="s">
        <v>6</v>
      </c>
      <c r="D13" s="18" t="s">
        <v>6</v>
      </c>
      <c r="E13" s="19" t="s">
        <v>6</v>
      </c>
      <c r="F13" s="19" t="s">
        <v>6</v>
      </c>
      <c r="G13" s="18" t="s">
        <v>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0.25" customHeight="1">
      <c r="A14" s="26" t="s">
        <v>15</v>
      </c>
      <c r="B14" s="17">
        <v>2918.0</v>
      </c>
      <c r="C14" s="27" t="s">
        <v>6</v>
      </c>
      <c r="D14" s="18" t="s">
        <v>6</v>
      </c>
      <c r="E14" s="19" t="s">
        <v>6</v>
      </c>
      <c r="F14" s="19" t="s">
        <v>6</v>
      </c>
      <c r="G14" s="18" t="s">
        <v>6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0.25" customHeight="1">
      <c r="A15" s="26" t="s">
        <v>16</v>
      </c>
      <c r="B15" s="17">
        <v>772.0</v>
      </c>
      <c r="C15" s="27" t="s">
        <v>6</v>
      </c>
      <c r="D15" s="18" t="s">
        <v>6</v>
      </c>
      <c r="E15" s="19" t="s">
        <v>6</v>
      </c>
      <c r="F15" s="19" t="s">
        <v>6</v>
      </c>
      <c r="G15" s="18" t="s">
        <v>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0.25" customHeight="1">
      <c r="A16" s="2" t="s">
        <v>17</v>
      </c>
      <c r="B16" s="28">
        <f t="shared" ref="B16:G16" si="1">B17+B18</f>
        <v>19960</v>
      </c>
      <c r="C16" s="28">
        <f t="shared" si="1"/>
        <v>21585</v>
      </c>
      <c r="D16" s="29">
        <f t="shared" si="1"/>
        <v>15794</v>
      </c>
      <c r="E16" s="28">
        <f t="shared" si="1"/>
        <v>22870</v>
      </c>
      <c r="F16" s="28">
        <f t="shared" si="1"/>
        <v>23150</v>
      </c>
      <c r="G16" s="30">
        <f t="shared" si="1"/>
        <v>23309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0.25" customHeight="1">
      <c r="A17" s="26" t="s">
        <v>18</v>
      </c>
      <c r="B17" s="17">
        <v>3546.0</v>
      </c>
      <c r="C17" s="17">
        <v>3844.0</v>
      </c>
      <c r="D17" s="18">
        <v>3941.0</v>
      </c>
      <c r="E17" s="19">
        <v>4041.0</v>
      </c>
      <c r="F17" s="19">
        <v>4091.0</v>
      </c>
      <c r="G17" s="18">
        <v>4775.0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0.25" customHeight="1">
      <c r="A18" s="31" t="s">
        <v>19</v>
      </c>
      <c r="B18" s="32">
        <v>16414.0</v>
      </c>
      <c r="C18" s="32">
        <v>17741.0</v>
      </c>
      <c r="D18" s="33">
        <v>11853.0</v>
      </c>
      <c r="E18" s="34">
        <v>18829.0</v>
      </c>
      <c r="F18" s="34">
        <v>19059.0</v>
      </c>
      <c r="G18" s="33">
        <v>18534.0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0.25" customHeight="1">
      <c r="A19" s="35" t="s">
        <v>20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ht="15.75" customHeight="1">
      <c r="A20" s="3"/>
      <c r="B20" s="3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7"/>
      <c r="C24" s="38"/>
      <c r="D24" s="38"/>
      <c r="E24" s="37"/>
      <c r="F24" s="37"/>
      <c r="G24" s="37"/>
      <c r="H24" s="37"/>
      <c r="I24" s="37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7"/>
      <c r="C25" s="38"/>
      <c r="D25" s="38"/>
      <c r="E25" s="37"/>
      <c r="F25" s="37"/>
      <c r="G25" s="37"/>
      <c r="H25" s="37"/>
      <c r="I25" s="37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7"/>
      <c r="C26" s="38"/>
      <c r="D26" s="38"/>
      <c r="E26" s="37"/>
      <c r="F26" s="37"/>
      <c r="G26" s="37"/>
      <c r="H26" s="37"/>
      <c r="I26" s="37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7"/>
      <c r="C27" s="39"/>
      <c r="D27" s="39"/>
      <c r="E27" s="39"/>
      <c r="F27" s="39"/>
      <c r="G27" s="37"/>
      <c r="H27" s="37"/>
      <c r="I27" s="37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6"/>
      <c r="C28" s="39"/>
      <c r="D28" s="39"/>
      <c r="E28" s="39"/>
      <c r="F28" s="39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6"/>
      <c r="C29" s="39"/>
      <c r="D29" s="39"/>
      <c r="E29" s="39"/>
      <c r="F29" s="39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6"/>
      <c r="C30" s="40"/>
      <c r="D30" s="40"/>
      <c r="E30" s="40"/>
      <c r="F30" s="40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6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6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6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6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6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6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6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6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6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6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6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6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6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6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6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8.75" customHeight="1">
      <c r="A61" s="41"/>
      <c r="B61" s="41"/>
      <c r="C61" s="41"/>
      <c r="D61" s="41"/>
      <c r="E61" s="41"/>
      <c r="F61" s="41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6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6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6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6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6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6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6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6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6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6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6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6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6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6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6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6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6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6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6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6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6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6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6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6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6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6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6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6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6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6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6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6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6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6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6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6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6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6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6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6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6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6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6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6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6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6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6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6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6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6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6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6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6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6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6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6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6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6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6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6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6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6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6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6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6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6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6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6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6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6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6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6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6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6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6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6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6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6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6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6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6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6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6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6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6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6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6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6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6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6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6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6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6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6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6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6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6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6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6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6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6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6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6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6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6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6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6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6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6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6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6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6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6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6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6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6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6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6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6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6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6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6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6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6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6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6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6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6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6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6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6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6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6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6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6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6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6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6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6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6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6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6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6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6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6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6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6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6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6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6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6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6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6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6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6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6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6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6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6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6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6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6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6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6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6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6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6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6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6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6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6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6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6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6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6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6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6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6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6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6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6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6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6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6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6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6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6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6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6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6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6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6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6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6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6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6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6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6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6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6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6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6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6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6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6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6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6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6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6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6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6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6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6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6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6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6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6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6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6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6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6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6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6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6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6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6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6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6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6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6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6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6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6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6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6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6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6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6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6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6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6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6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6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6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6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6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6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6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6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6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6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6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6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6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6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6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6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6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6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6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6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6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6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6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6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6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6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6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6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6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6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6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6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6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6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6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6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6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6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6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6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6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6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6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6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6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6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6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6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6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6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6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6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6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6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6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6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6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6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6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6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6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6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6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6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6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6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6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6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6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6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6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6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6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6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6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6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6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6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6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6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6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6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6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6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6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6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6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6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6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6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6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6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6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6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6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6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6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6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6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6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6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6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6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6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6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6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6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6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6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6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6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6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6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6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6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6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6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6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6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6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6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6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6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6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6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6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6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6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6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6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6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6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6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6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6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6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6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6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6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6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6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6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6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6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6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6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6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6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6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6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6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6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6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6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6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6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6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6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6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6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6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6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6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6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6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6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6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6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6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6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6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6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6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6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6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6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6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6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6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6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6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6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6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6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6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6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6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6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6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6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6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6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6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6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6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6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6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6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6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6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6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6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6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6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6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6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6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6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6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6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6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6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6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6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6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6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6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6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6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6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6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6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6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6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6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6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6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6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6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6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6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6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6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6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6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6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6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6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6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6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6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6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6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6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6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6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6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6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6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6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6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6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6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6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6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6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6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6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6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6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6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6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6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6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6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6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6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6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6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6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6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6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6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6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6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6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6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6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6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6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6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6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6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6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6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6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6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6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6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6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6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6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6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6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6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6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6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6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6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6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6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6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6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6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6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6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6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6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6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6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6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6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6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6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6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6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6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6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6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6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6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6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6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6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6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6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6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6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6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6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6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6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6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6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6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6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6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6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6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6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6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6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6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6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6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6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6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6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6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6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6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6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6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6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6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6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6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6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6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6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6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6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6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6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6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6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6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6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6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6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6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6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6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6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6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6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6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6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6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6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6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6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6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6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6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6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6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6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6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6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6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6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6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6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6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6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6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6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6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6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6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6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6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6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6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6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6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6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6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6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6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6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6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6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6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6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6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6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6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6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6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6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6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6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6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6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6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6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6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6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6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6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6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6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6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6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6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6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6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6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6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6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6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6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6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6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6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6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6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6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6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6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6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6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6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6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6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6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6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6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6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6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6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6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6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6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6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6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6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6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6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6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6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6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6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6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6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6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6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6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6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6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6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6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6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6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6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6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6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6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6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6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6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6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6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6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6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6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6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6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6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6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6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6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6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6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6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6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6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6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6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6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6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6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6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6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6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6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6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6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6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6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6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6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6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6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6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6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6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6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6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6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6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6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6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6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6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6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6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6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6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6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6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6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6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6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6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6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6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6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6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6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6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6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6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6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6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6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6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6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6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6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6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6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6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6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6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6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6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6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6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6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6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6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6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6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6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6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6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6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6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6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6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6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6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6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6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6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6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6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6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6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6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6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6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6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6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6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6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6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6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6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6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6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6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6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6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6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6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6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6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6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6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6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6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6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6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6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6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6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6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6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6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6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6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6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6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6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6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6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6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6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6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6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6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6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6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6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6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6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6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6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6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6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6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6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6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6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6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6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6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6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6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6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6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6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6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6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6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6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6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6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6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6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6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6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6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6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6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6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6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6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6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6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6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2015-03-30T19:05:12Z</dcterms:created>
  <dc:creator>User</dc:creator>
</cp:coreProperties>
</file>